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3025" windowHeight="7740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7" i="1" l="1"/>
  <c r="D67" i="1"/>
  <c r="E67" i="1"/>
  <c r="C65" i="1"/>
  <c r="E65" i="1" s="1"/>
  <c r="E66" i="1" s="1"/>
  <c r="D65" i="1"/>
  <c r="C66" i="1"/>
  <c r="D66" i="1"/>
  <c r="C62" i="1"/>
  <c r="D62" i="1"/>
  <c r="E62" i="1"/>
  <c r="E63" i="1" s="1"/>
  <c r="E64" i="1" s="1"/>
  <c r="C63" i="1"/>
  <c r="D63" i="1"/>
  <c r="C64" i="1"/>
  <c r="D64" i="1"/>
  <c r="C59" i="1"/>
  <c r="D59" i="1"/>
  <c r="E59" i="1"/>
  <c r="E60" i="1" s="1"/>
  <c r="E61" i="1" s="1"/>
  <c r="C60" i="1"/>
  <c r="D60" i="1"/>
  <c r="C61" i="1"/>
  <c r="D61" i="1"/>
  <c r="C51" i="1"/>
  <c r="D51" i="1"/>
  <c r="E51" i="1"/>
  <c r="E52" i="1" s="1"/>
  <c r="E53" i="1" s="1"/>
  <c r="E54" i="1" s="1"/>
  <c r="E55" i="1" s="1"/>
  <c r="E56" i="1" s="1"/>
  <c r="E57" i="1" s="1"/>
  <c r="E58" i="1" s="1"/>
  <c r="C52" i="1"/>
  <c r="D52" i="1"/>
  <c r="C53" i="1"/>
  <c r="D53" i="1"/>
  <c r="C54" i="1"/>
  <c r="D54" i="1"/>
  <c r="C55" i="1"/>
  <c r="D55" i="1"/>
  <c r="C56" i="1"/>
  <c r="D56" i="1"/>
  <c r="C57" i="1"/>
  <c r="D57" i="1"/>
  <c r="C58" i="1"/>
  <c r="D58" i="1"/>
  <c r="C41" i="1"/>
  <c r="D41" i="1"/>
  <c r="E41" i="1"/>
  <c r="E42" i="1" s="1"/>
  <c r="E43" i="1" s="1"/>
  <c r="E44" i="1" s="1"/>
  <c r="E45" i="1" s="1"/>
  <c r="E46" i="1" s="1"/>
  <c r="E47" i="1" s="1"/>
  <c r="E48" i="1" s="1"/>
  <c r="E49" i="1" s="1"/>
  <c r="E50" i="1" s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C23" i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8" i="1"/>
  <c r="C5" i="1"/>
  <c r="C9" i="1"/>
  <c r="E9" i="1" l="1"/>
  <c r="E10" i="1"/>
  <c r="E11" i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8" i="1"/>
  <c r="C17" i="1"/>
  <c r="C18" i="1"/>
  <c r="C19" i="1"/>
  <c r="C20" i="1"/>
  <c r="C21" i="1"/>
  <c r="C22" i="1"/>
  <c r="C10" i="1"/>
  <c r="C11" i="1"/>
  <c r="C12" i="1"/>
  <c r="C13" i="1"/>
  <c r="C14" i="1"/>
  <c r="C15" i="1"/>
  <c r="C16" i="1"/>
</calcChain>
</file>

<file path=xl/sharedStrings.xml><?xml version="1.0" encoding="utf-8"?>
<sst xmlns="http://schemas.openxmlformats.org/spreadsheetml/2006/main" count="16" uniqueCount="9">
  <si>
    <t>返済期間（年）</t>
    <rPh sb="0" eb="2">
      <t>ヘンサイ</t>
    </rPh>
    <rPh sb="2" eb="4">
      <t>キカン</t>
    </rPh>
    <rPh sb="5" eb="6">
      <t>ネン</t>
    </rPh>
    <phoneticPr fontId="5"/>
  </si>
  <si>
    <t>利率（年）</t>
    <rPh sb="0" eb="2">
      <t>リリツ</t>
    </rPh>
    <rPh sb="3" eb="4">
      <t>ネン</t>
    </rPh>
    <phoneticPr fontId="5"/>
  </si>
  <si>
    <t>定期返済額</t>
    <rPh sb="0" eb="2">
      <t>テイキ</t>
    </rPh>
    <rPh sb="2" eb="4">
      <t>ヘンサイ</t>
    </rPh>
    <rPh sb="4" eb="5">
      <t>ガク</t>
    </rPh>
    <phoneticPr fontId="5"/>
  </si>
  <si>
    <t>フラット３５の場合の金利額</t>
    <rPh sb="7" eb="9">
      <t>バアイ</t>
    </rPh>
    <rPh sb="10" eb="13">
      <t>キンリガク</t>
    </rPh>
    <phoneticPr fontId="4"/>
  </si>
  <si>
    <t>借入額</t>
    <rPh sb="0" eb="2">
      <t>カリイレ</t>
    </rPh>
    <rPh sb="2" eb="3">
      <t>ガク</t>
    </rPh>
    <phoneticPr fontId="5"/>
  </si>
  <si>
    <t>元金返済額</t>
    <rPh sb="0" eb="5">
      <t>ガンキンヘンサイガク</t>
    </rPh>
    <phoneticPr fontId="4"/>
  </si>
  <si>
    <t>金利</t>
    <rPh sb="0" eb="2">
      <t>キンリ</t>
    </rPh>
    <phoneticPr fontId="4"/>
  </si>
  <si>
    <t>期</t>
    <rPh sb="0" eb="1">
      <t>キ</t>
    </rPh>
    <phoneticPr fontId="4"/>
  </si>
  <si>
    <t>元金残高</t>
    <rPh sb="0" eb="4">
      <t>ガンキンザンダカ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</si>
</sst>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8" x14ac:knownFonts="1">
    <font>
      <sz val="12"/>
      <color theme="1"/>
      <name val="メイリオ"/>
      <family val="2"/>
      <charset val="128"/>
    </font>
    <font>
      <sz val="12"/>
      <color theme="1"/>
      <name val="メイリオ"/>
      <family val="2"/>
      <charset val="128"/>
    </font>
    <font>
      <sz val="12"/>
      <color theme="0"/>
      <name val="メイリオ"/>
      <family val="2"/>
      <charset val="128"/>
    </font>
    <font>
      <sz val="12"/>
      <name val="ＭＳ Ｐゴシック"/>
      <family val="3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b/>
      <sz val="12"/>
      <color indexed="9"/>
      <name val="メイリオ"/>
      <family val="3"/>
      <charset val="128"/>
    </font>
    <font>
      <sz val="12"/>
      <color theme="0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/>
  </cellStyleXfs>
  <cellXfs count="13">
    <xf numFmtId="0" fontId="0" fillId="0" borderId="0" xfId="0">
      <alignment vertical="center"/>
    </xf>
    <xf numFmtId="0" fontId="6" fillId="2" borderId="1" xfId="3" applyFont="1" applyFill="1" applyBorder="1" applyAlignment="1">
      <alignment horizontal="center" vertical="center"/>
    </xf>
    <xf numFmtId="0" fontId="6" fillId="2" borderId="1" xfId="3" applyFont="1" applyFill="1" applyBorder="1" applyAlignment="1">
      <alignment vertical="center"/>
    </xf>
    <xf numFmtId="0" fontId="6" fillId="2" borderId="1" xfId="3" applyFont="1" applyFill="1" applyBorder="1" applyAlignment="1">
      <alignment horizontal="center"/>
    </xf>
    <xf numFmtId="38" fontId="1" fillId="0" borderId="0" xfId="1" applyFont="1">
      <alignment vertical="center"/>
    </xf>
    <xf numFmtId="0" fontId="1" fillId="0" borderId="0" xfId="0" applyFont="1">
      <alignment vertical="center"/>
    </xf>
    <xf numFmtId="6" fontId="1" fillId="0" borderId="0" xfId="0" applyNumberFormat="1" applyFont="1">
      <alignment vertical="center"/>
    </xf>
    <xf numFmtId="10" fontId="1" fillId="0" borderId="0" xfId="2" applyNumberFormat="1" applyFont="1">
      <alignment vertical="center"/>
    </xf>
    <xf numFmtId="0" fontId="2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0" fillId="0" borderId="1" xfId="0" applyBorder="1">
      <alignment vertical="center"/>
    </xf>
    <xf numFmtId="6" fontId="0" fillId="0" borderId="1" xfId="0" applyNumberFormat="1" applyBorder="1">
      <alignment vertical="center"/>
    </xf>
    <xf numFmtId="38" fontId="0" fillId="0" borderId="1" xfId="1" applyFont="1" applyBorder="1">
      <alignment vertical="center"/>
    </xf>
  </cellXfs>
  <cellStyles count="4">
    <cellStyle name="パーセント" xfId="2" builtinId="5"/>
    <cellStyle name="桁区切り" xfId="1" builtinId="6"/>
    <cellStyle name="標準" xfId="0" builtinId="0"/>
    <cellStyle name="標準_PPMT IPM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tabSelected="1" workbookViewId="0">
      <selection activeCell="H68" sqref="H68"/>
    </sheetView>
  </sheetViews>
  <sheetFormatPr defaultRowHeight="19.5" x14ac:dyDescent="0.45"/>
  <cols>
    <col min="2" max="2" width="13.09765625" customWidth="1"/>
    <col min="3" max="3" width="15.296875" customWidth="1"/>
    <col min="5" max="5" width="13.5" customWidth="1"/>
  </cols>
  <sheetData>
    <row r="1" spans="1:5" ht="26.25" customHeight="1" x14ac:dyDescent="0.45">
      <c r="A1" t="s">
        <v>3</v>
      </c>
    </row>
    <row r="2" spans="1:5" x14ac:dyDescent="0.45">
      <c r="B2" s="1" t="s">
        <v>4</v>
      </c>
      <c r="C2" s="4">
        <v>20000000</v>
      </c>
    </row>
    <row r="3" spans="1:5" x14ac:dyDescent="0.45">
      <c r="B3" s="2" t="s">
        <v>0</v>
      </c>
      <c r="C3" s="5">
        <v>30</v>
      </c>
    </row>
    <row r="4" spans="1:5" x14ac:dyDescent="0.45">
      <c r="B4" s="1" t="s">
        <v>1</v>
      </c>
      <c r="C4" s="7">
        <v>1.7899999999999999E-2</v>
      </c>
    </row>
    <row r="5" spans="1:5" x14ac:dyDescent="0.45">
      <c r="B5" s="3" t="s">
        <v>2</v>
      </c>
      <c r="C5" s="6">
        <f>PMT(C4/12,C3*12,C2,0)</f>
        <v>-71841.335549344454</v>
      </c>
    </row>
    <row r="7" spans="1:5" x14ac:dyDescent="0.45">
      <c r="B7" s="8" t="s">
        <v>7</v>
      </c>
      <c r="C7" s="9" t="s">
        <v>5</v>
      </c>
      <c r="D7" s="9" t="s">
        <v>6</v>
      </c>
      <c r="E7" s="9" t="s">
        <v>8</v>
      </c>
    </row>
    <row r="8" spans="1:5" x14ac:dyDescent="0.45">
      <c r="B8" s="10">
        <v>1</v>
      </c>
      <c r="C8" s="11">
        <f>PPMT($C$4/12,B8,$C$3*12,$C$2,0)</f>
        <v>-42008.002216011126</v>
      </c>
      <c r="D8" s="11">
        <f>IPMT($C$4/12,B8,$C$3*30,$C$2,0)</f>
        <v>-29833.333333333332</v>
      </c>
      <c r="E8" s="12">
        <f>C2+C8</f>
        <v>19957991.997783989</v>
      </c>
    </row>
    <row r="9" spans="1:5" x14ac:dyDescent="0.45">
      <c r="B9" s="10">
        <v>2</v>
      </c>
      <c r="C9" s="11">
        <f>PPMT($C$4/12,B9,$C$3*12,$C$2,0)</f>
        <v>-42070.664152650003</v>
      </c>
      <c r="D9" s="11">
        <f t="shared" ref="D9:D22" si="0">IPMT($C$4/12,B9,$C$3*30,$C$2,0)</f>
        <v>-29817.579376083479</v>
      </c>
      <c r="E9" s="12">
        <f>E8+C9</f>
        <v>19915921.33363134</v>
      </c>
    </row>
    <row r="10" spans="1:5" x14ac:dyDescent="0.45">
      <c r="B10" s="10">
        <v>3</v>
      </c>
      <c r="C10" s="11">
        <f t="shared" ref="C10:C22" si="1">PPMT($C$4/12,B10,$C$3*12,$C$2,0)</f>
        <v>-42133.41956001104</v>
      </c>
      <c r="D10" s="11">
        <f t="shared" si="0"/>
        <v>-29801.801919180725</v>
      </c>
      <c r="E10" s="12">
        <f t="shared" ref="E10:E22" si="2">E9+C10</f>
        <v>19873787.914071329</v>
      </c>
    </row>
    <row r="11" spans="1:5" x14ac:dyDescent="0.45">
      <c r="B11" s="10">
        <v>4</v>
      </c>
      <c r="C11" s="11">
        <f t="shared" si="1"/>
        <v>-42196.268577521383</v>
      </c>
      <c r="D11" s="11">
        <f t="shared" si="0"/>
        <v>-29786.000927571429</v>
      </c>
      <c r="E11" s="12">
        <f t="shared" si="2"/>
        <v>19831591.645493809</v>
      </c>
    </row>
    <row r="12" spans="1:5" x14ac:dyDescent="0.45">
      <c r="B12" s="10">
        <v>5</v>
      </c>
      <c r="C12" s="11">
        <f t="shared" si="1"/>
        <v>-42259.211344816198</v>
      </c>
      <c r="D12" s="11">
        <f t="shared" si="0"/>
        <v>-29770.176366149655</v>
      </c>
      <c r="E12" s="12">
        <f t="shared" si="2"/>
        <v>19789332.434148993</v>
      </c>
    </row>
    <row r="13" spans="1:5" x14ac:dyDescent="0.45">
      <c r="B13" s="10">
        <v>6</v>
      </c>
      <c r="C13" s="11">
        <f t="shared" si="1"/>
        <v>-42322.248001738881</v>
      </c>
      <c r="D13" s="11">
        <f t="shared" si="0"/>
        <v>-29754.328199757085</v>
      </c>
      <c r="E13" s="12">
        <f t="shared" si="2"/>
        <v>19747010.186147254</v>
      </c>
    </row>
    <row r="14" spans="1:5" x14ac:dyDescent="0.45">
      <c r="B14" s="10">
        <v>7</v>
      </c>
      <c r="C14" s="11">
        <f t="shared" si="1"/>
        <v>-42385.378688341472</v>
      </c>
      <c r="D14" s="11">
        <f t="shared" si="0"/>
        <v>-29738.45639318298</v>
      </c>
      <c r="E14" s="12">
        <f t="shared" si="2"/>
        <v>19704624.807458911</v>
      </c>
    </row>
    <row r="15" spans="1:5" x14ac:dyDescent="0.45">
      <c r="B15" s="10">
        <v>8</v>
      </c>
      <c r="C15" s="11">
        <f t="shared" si="1"/>
        <v>-42448.603544884907</v>
      </c>
      <c r="D15" s="11">
        <f t="shared" si="0"/>
        <v>-29722.560911164073</v>
      </c>
      <c r="E15" s="12">
        <f t="shared" si="2"/>
        <v>19662176.203914028</v>
      </c>
    </row>
    <row r="16" spans="1:5" x14ac:dyDescent="0.45">
      <c r="B16" s="10">
        <v>9</v>
      </c>
      <c r="C16" s="11">
        <f t="shared" si="1"/>
        <v>-42511.922711839368</v>
      </c>
      <c r="D16" s="11">
        <f t="shared" si="0"/>
        <v>-29706.641718384479</v>
      </c>
      <c r="E16" s="12">
        <f t="shared" si="2"/>
        <v>19619664.28120219</v>
      </c>
    </row>
    <row r="17" spans="2:5" x14ac:dyDescent="0.45">
      <c r="B17" s="10">
        <v>10</v>
      </c>
      <c r="C17" s="11">
        <f>PPMT($C$4/12,B17,$C$3*12,$C$2,0)</f>
        <v>-42575.336329884522</v>
      </c>
      <c r="D17" s="11">
        <f t="shared" si="0"/>
        <v>-29690.698779475661</v>
      </c>
      <c r="E17" s="12">
        <f t="shared" si="2"/>
        <v>19577088.944872305</v>
      </c>
    </row>
    <row r="18" spans="2:5" x14ac:dyDescent="0.45">
      <c r="B18" s="10">
        <v>11</v>
      </c>
      <c r="C18" s="11">
        <f>PPMT($C$4/12,B18,$C$3*12,$C$2,0)</f>
        <v>-42638.844539909936</v>
      </c>
      <c r="D18" s="11">
        <f t="shared" si="0"/>
        <v>-29674.732059016304</v>
      </c>
      <c r="E18" s="12">
        <f t="shared" si="2"/>
        <v>19534450.100332394</v>
      </c>
    </row>
    <row r="19" spans="2:5" x14ac:dyDescent="0.45">
      <c r="B19" s="10">
        <v>12</v>
      </c>
      <c r="C19" s="11">
        <f t="shared" si="1"/>
        <v>-42702.447483015305</v>
      </c>
      <c r="D19" s="11">
        <f t="shared" si="0"/>
        <v>-29658.741521532265</v>
      </c>
      <c r="E19" s="12">
        <f t="shared" si="2"/>
        <v>19491747.65284938</v>
      </c>
    </row>
    <row r="20" spans="2:5" x14ac:dyDescent="0.45">
      <c r="B20" s="10">
        <v>13</v>
      </c>
      <c r="C20" s="11">
        <f t="shared" si="1"/>
        <v>-42766.145300510798</v>
      </c>
      <c r="D20" s="11">
        <f t="shared" si="0"/>
        <v>-29642.727131496478</v>
      </c>
      <c r="E20" s="12">
        <f t="shared" si="2"/>
        <v>19448981.507548869</v>
      </c>
    </row>
    <row r="21" spans="2:5" x14ac:dyDescent="0.45">
      <c r="B21" s="10">
        <v>14</v>
      </c>
      <c r="C21" s="11">
        <f t="shared" si="1"/>
        <v>-42829.9381339174</v>
      </c>
      <c r="D21" s="11">
        <f t="shared" si="0"/>
        <v>-29626.688853328887</v>
      </c>
      <c r="E21" s="12">
        <f t="shared" si="2"/>
        <v>19406151.569414951</v>
      </c>
    </row>
    <row r="22" spans="2:5" x14ac:dyDescent="0.45">
      <c r="B22" s="10">
        <v>15</v>
      </c>
      <c r="C22" s="11">
        <f t="shared" si="1"/>
        <v>-42893.826124967163</v>
      </c>
      <c r="D22" s="11">
        <f t="shared" si="0"/>
        <v>-29610.62665139636</v>
      </c>
      <c r="E22" s="12">
        <f t="shared" si="2"/>
        <v>19363257.743289985</v>
      </c>
    </row>
    <row r="23" spans="2:5" x14ac:dyDescent="0.45">
      <c r="B23" s="10">
        <v>16</v>
      </c>
      <c r="C23" s="11">
        <f t="shared" ref="C23:C41" si="3">PPMT($C$4/12,B23,$C$3*12,$C$2,0)</f>
        <v>-42957.809415603566</v>
      </c>
      <c r="D23" s="11">
        <f t="shared" ref="D23:D41" si="4">IPMT($C$4/12,B23,$C$3*30,$C$2,0)</f>
        <v>-29594.540490012616</v>
      </c>
      <c r="E23" s="12">
        <f t="shared" ref="E23:E41" si="5">E22+C23</f>
        <v>19320299.93387438</v>
      </c>
    </row>
    <row r="24" spans="2:5" x14ac:dyDescent="0.45">
      <c r="B24" s="10">
        <v>17</v>
      </c>
      <c r="C24" s="11">
        <f t="shared" si="3"/>
        <v>-43021.888147981837</v>
      </c>
      <c r="D24" s="11">
        <f t="shared" si="4"/>
        <v>-29578.430333438144</v>
      </c>
      <c r="E24" s="12">
        <f t="shared" si="5"/>
        <v>19277278.045726396</v>
      </c>
    </row>
    <row r="25" spans="2:5" x14ac:dyDescent="0.45">
      <c r="B25" s="10">
        <v>18</v>
      </c>
      <c r="C25" s="11">
        <f t="shared" si="3"/>
        <v>-43086.062464469251</v>
      </c>
      <c r="D25" s="11">
        <f t="shared" si="4"/>
        <v>-29562.296145880118</v>
      </c>
      <c r="E25" s="12">
        <f t="shared" si="5"/>
        <v>19234191.983261928</v>
      </c>
    </row>
    <row r="26" spans="2:5" x14ac:dyDescent="0.45">
      <c r="B26" s="10">
        <v>19</v>
      </c>
      <c r="C26" s="11">
        <f t="shared" si="3"/>
        <v>-43150.332507645413</v>
      </c>
      <c r="D26" s="11">
        <f t="shared" si="4"/>
        <v>-29546.137891492312</v>
      </c>
      <c r="E26" s="12">
        <f t="shared" si="5"/>
        <v>19191041.650754284</v>
      </c>
    </row>
    <row r="27" spans="2:5" x14ac:dyDescent="0.45">
      <c r="B27" s="10">
        <v>20</v>
      </c>
      <c r="C27" s="11">
        <f t="shared" si="3"/>
        <v>-43214.698420302659</v>
      </c>
      <c r="D27" s="11">
        <f t="shared" si="4"/>
        <v>-29529.955534375043</v>
      </c>
      <c r="E27" s="12">
        <f t="shared" si="5"/>
        <v>19147826.952333983</v>
      </c>
    </row>
    <row r="28" spans="2:5" x14ac:dyDescent="0.45">
      <c r="B28" s="10">
        <v>21</v>
      </c>
      <c r="C28" s="11">
        <f t="shared" si="3"/>
        <v>-43279.160345446275</v>
      </c>
      <c r="D28" s="11">
        <f t="shared" si="4"/>
        <v>-29513.749038575083</v>
      </c>
      <c r="E28" s="12">
        <f t="shared" si="5"/>
        <v>19104547.791988537</v>
      </c>
    </row>
    <row r="29" spans="2:5" x14ac:dyDescent="0.45">
      <c r="B29" s="10">
        <v>22</v>
      </c>
      <c r="C29" s="11">
        <f t="shared" si="3"/>
        <v>-43343.718426294887</v>
      </c>
      <c r="D29" s="11">
        <f t="shared" si="4"/>
        <v>-29497.518368085544</v>
      </c>
      <c r="E29" s="12">
        <f t="shared" si="5"/>
        <v>19061204.073562242</v>
      </c>
    </row>
    <row r="30" spans="2:5" x14ac:dyDescent="0.45">
      <c r="B30" s="10">
        <v>23</v>
      </c>
      <c r="C30" s="11">
        <f t="shared" si="3"/>
        <v>-43408.372806280779</v>
      </c>
      <c r="D30" s="11">
        <f t="shared" si="4"/>
        <v>-29481.26348684587</v>
      </c>
      <c r="E30" s="12">
        <f t="shared" si="5"/>
        <v>19017795.700755961</v>
      </c>
    </row>
    <row r="31" spans="2:5" x14ac:dyDescent="0.45">
      <c r="B31" s="10">
        <v>24</v>
      </c>
      <c r="C31" s="11">
        <f t="shared" si="3"/>
        <v>-43473.123629050147</v>
      </c>
      <c r="D31" s="11">
        <f t="shared" si="4"/>
        <v>-29464.984358741669</v>
      </c>
      <c r="E31" s="12">
        <f t="shared" si="5"/>
        <v>18974322.577126913</v>
      </c>
    </row>
    <row r="32" spans="2:5" x14ac:dyDescent="0.45">
      <c r="B32" s="10">
        <v>25</v>
      </c>
      <c r="C32" s="11">
        <f t="shared" si="3"/>
        <v>-43537.971038463482</v>
      </c>
      <c r="D32" s="11">
        <f t="shared" si="4"/>
        <v>-29448.68094760472</v>
      </c>
      <c r="E32" s="12">
        <f t="shared" si="5"/>
        <v>18930784.606088448</v>
      </c>
    </row>
    <row r="33" spans="2:5" x14ac:dyDescent="0.45">
      <c r="B33" s="10">
        <v>26</v>
      </c>
      <c r="C33" s="11">
        <f t="shared" si="3"/>
        <v>-43602.91517859586</v>
      </c>
      <c r="D33" s="11">
        <f t="shared" si="4"/>
        <v>-29432.353217212822</v>
      </c>
      <c r="E33" s="12">
        <f t="shared" si="5"/>
        <v>18887181.690909851</v>
      </c>
    </row>
    <row r="34" spans="2:5" x14ac:dyDescent="0.45">
      <c r="B34" s="10">
        <v>27</v>
      </c>
      <c r="C34" s="11">
        <f t="shared" si="3"/>
        <v>-43667.956193737271</v>
      </c>
      <c r="D34" s="11">
        <f t="shared" si="4"/>
        <v>-29416.001131289751</v>
      </c>
      <c r="E34" s="12">
        <f t="shared" si="5"/>
        <v>18843513.734716114</v>
      </c>
    </row>
    <row r="35" spans="2:5" x14ac:dyDescent="0.45">
      <c r="B35" s="10">
        <v>28</v>
      </c>
      <c r="C35" s="11">
        <f t="shared" si="3"/>
        <v>-43733.094228392925</v>
      </c>
      <c r="D35" s="11">
        <f t="shared" si="4"/>
        <v>-29399.624653505191</v>
      </c>
      <c r="E35" s="12">
        <f t="shared" si="5"/>
        <v>18799780.640487719</v>
      </c>
    </row>
    <row r="36" spans="2:5" x14ac:dyDescent="0.45">
      <c r="B36" s="10">
        <v>29</v>
      </c>
      <c r="C36" s="11">
        <f t="shared" si="3"/>
        <v>-43798.329427283606</v>
      </c>
      <c r="D36" s="11">
        <f t="shared" si="4"/>
        <v>-29383.223747474596</v>
      </c>
      <c r="E36" s="12">
        <f t="shared" si="5"/>
        <v>18755982.311060436</v>
      </c>
    </row>
    <row r="37" spans="2:5" x14ac:dyDescent="0.45">
      <c r="B37" s="10">
        <v>30</v>
      </c>
      <c r="C37" s="11">
        <f t="shared" si="3"/>
        <v>-43863.661935345976</v>
      </c>
      <c r="D37" s="11">
        <f t="shared" si="4"/>
        <v>-29366.798376759169</v>
      </c>
      <c r="E37" s="12">
        <f t="shared" si="5"/>
        <v>18712118.649125092</v>
      </c>
    </row>
    <row r="38" spans="2:5" x14ac:dyDescent="0.45">
      <c r="B38" s="10">
        <v>31</v>
      </c>
      <c r="C38" s="11">
        <f t="shared" si="3"/>
        <v>-43929.091897732869</v>
      </c>
      <c r="D38" s="11">
        <f t="shared" si="4"/>
        <v>-29350.34850486576</v>
      </c>
      <c r="E38" s="12">
        <f t="shared" si="5"/>
        <v>18668189.557227358</v>
      </c>
    </row>
    <row r="39" spans="2:5" x14ac:dyDescent="0.45">
      <c r="B39" s="10">
        <v>32</v>
      </c>
      <c r="C39" s="11">
        <f t="shared" si="3"/>
        <v>-43994.61945981365</v>
      </c>
      <c r="D39" s="11">
        <f t="shared" si="4"/>
        <v>-29333.874095246778</v>
      </c>
      <c r="E39" s="12">
        <f t="shared" si="5"/>
        <v>18624194.937767543</v>
      </c>
    </row>
    <row r="40" spans="2:5" x14ac:dyDescent="0.45">
      <c r="B40" s="10">
        <v>33</v>
      </c>
      <c r="C40" s="11">
        <f t="shared" si="3"/>
        <v>-44060.244767174539</v>
      </c>
      <c r="D40" s="11">
        <f t="shared" si="4"/>
        <v>-29317.375111300109</v>
      </c>
      <c r="E40" s="12">
        <f t="shared" si="5"/>
        <v>18580134.693000369</v>
      </c>
    </row>
    <row r="41" spans="2:5" x14ac:dyDescent="0.45">
      <c r="B41" s="10">
        <v>34</v>
      </c>
      <c r="C41" s="11">
        <f t="shared" si="3"/>
        <v>-44125.967965618904</v>
      </c>
      <c r="D41" s="11">
        <f t="shared" si="4"/>
        <v>-29300.851516369057</v>
      </c>
      <c r="E41" s="12">
        <f t="shared" si="5"/>
        <v>18536008.725034751</v>
      </c>
    </row>
    <row r="42" spans="2:5" x14ac:dyDescent="0.45">
      <c r="B42" s="10">
        <v>35</v>
      </c>
      <c r="C42" s="11">
        <f t="shared" ref="C42:C67" si="6">PPMT($C$4/12,B42,$C$3*12,$C$2,0)</f>
        <v>-44191.789201167623</v>
      </c>
      <c r="D42" s="11">
        <f t="shared" ref="D42:D67" si="7">IPMT($C$4/12,B42,$C$3*30,$C$2,0)</f>
        <v>-29284.303273742236</v>
      </c>
      <c r="E42" s="12">
        <f t="shared" ref="E42:E67" si="8">E41+C42</f>
        <v>18491816.935833585</v>
      </c>
    </row>
    <row r="43" spans="2:5" x14ac:dyDescent="0.45">
      <c r="B43" s="10">
        <v>36</v>
      </c>
      <c r="C43" s="11">
        <f t="shared" si="6"/>
        <v>-44257.708620059362</v>
      </c>
      <c r="D43" s="11">
        <f t="shared" si="7"/>
        <v>-29267.730346653498</v>
      </c>
      <c r="E43" s="12">
        <f t="shared" si="8"/>
        <v>18447559.227213524</v>
      </c>
    </row>
    <row r="44" spans="2:5" x14ac:dyDescent="0.45">
      <c r="B44" s="10">
        <v>37</v>
      </c>
      <c r="C44" s="11">
        <f t="shared" si="6"/>
        <v>-44323.726368750948</v>
      </c>
      <c r="D44" s="11">
        <f t="shared" si="7"/>
        <v>-29251.132698281839</v>
      </c>
      <c r="E44" s="12">
        <f t="shared" si="8"/>
        <v>18403235.500844773</v>
      </c>
    </row>
    <row r="45" spans="2:5" x14ac:dyDescent="0.45">
      <c r="B45" s="10">
        <v>38</v>
      </c>
      <c r="C45" s="11">
        <f t="shared" si="6"/>
        <v>-44389.842593917674</v>
      </c>
      <c r="D45" s="11">
        <f t="shared" si="7"/>
        <v>-29234.510291751372</v>
      </c>
      <c r="E45" s="12">
        <f t="shared" si="8"/>
        <v>18358845.658250853</v>
      </c>
    </row>
    <row r="46" spans="2:5" x14ac:dyDescent="0.45">
      <c r="B46" s="10">
        <v>39</v>
      </c>
      <c r="C46" s="11">
        <f t="shared" si="6"/>
        <v>-44456.057442453603</v>
      </c>
      <c r="D46" s="11">
        <f t="shared" si="7"/>
        <v>-29217.863090131163</v>
      </c>
      <c r="E46" s="12">
        <f t="shared" si="8"/>
        <v>18314389.600808401</v>
      </c>
    </row>
    <row r="47" spans="2:5" x14ac:dyDescent="0.45">
      <c r="B47" s="10">
        <v>40</v>
      </c>
      <c r="C47" s="11">
        <f t="shared" si="6"/>
        <v>-44522.371061471924</v>
      </c>
      <c r="D47" s="11">
        <f t="shared" si="7"/>
        <v>-29201.1910564352</v>
      </c>
      <c r="E47" s="12">
        <f t="shared" si="8"/>
        <v>18269867.22974693</v>
      </c>
    </row>
    <row r="48" spans="2:5" x14ac:dyDescent="0.45">
      <c r="B48" s="10">
        <v>41</v>
      </c>
      <c r="C48" s="11">
        <f t="shared" si="6"/>
        <v>-44588.783598305294</v>
      </c>
      <c r="D48" s="11">
        <f t="shared" si="7"/>
        <v>-29184.494153622301</v>
      </c>
      <c r="E48" s="12">
        <f t="shared" si="8"/>
        <v>18225278.446148627</v>
      </c>
    </row>
    <row r="49" spans="2:5" x14ac:dyDescent="0.45">
      <c r="B49" s="10">
        <v>42</v>
      </c>
      <c r="C49" s="11">
        <f t="shared" si="6"/>
        <v>-44655.295200506094</v>
      </c>
      <c r="D49" s="11">
        <f t="shared" si="7"/>
        <v>-29167.772344596047</v>
      </c>
      <c r="E49" s="12">
        <f t="shared" si="8"/>
        <v>18180623.150948122</v>
      </c>
    </row>
    <row r="50" spans="2:5" x14ac:dyDescent="0.45">
      <c r="B50" s="10">
        <v>43</v>
      </c>
      <c r="C50" s="11">
        <f t="shared" si="6"/>
        <v>-44721.906015846849</v>
      </c>
      <c r="D50" s="11">
        <f t="shared" si="7"/>
        <v>-29151.025592204664</v>
      </c>
      <c r="E50" s="12">
        <f t="shared" si="8"/>
        <v>18135901.244932275</v>
      </c>
    </row>
    <row r="51" spans="2:5" x14ac:dyDescent="0.45">
      <c r="B51" s="10">
        <v>44</v>
      </c>
      <c r="C51" s="11">
        <f t="shared" si="6"/>
        <v>-44788.616192320493</v>
      </c>
      <c r="D51" s="11">
        <f t="shared" si="7"/>
        <v>-29134.253859240962</v>
      </c>
      <c r="E51" s="12">
        <f t="shared" si="8"/>
        <v>18091112.628739953</v>
      </c>
    </row>
    <row r="52" spans="2:5" x14ac:dyDescent="0.45">
      <c r="B52" s="10">
        <v>45</v>
      </c>
      <c r="C52" s="11">
        <f t="shared" si="6"/>
        <v>-44855.425878140704</v>
      </c>
      <c r="D52" s="11">
        <f t="shared" si="7"/>
        <v>-29117.457108442257</v>
      </c>
      <c r="E52" s="12">
        <f t="shared" si="8"/>
        <v>18046257.202861812</v>
      </c>
    </row>
    <row r="53" spans="2:5" x14ac:dyDescent="0.45">
      <c r="B53" s="10">
        <v>46</v>
      </c>
      <c r="C53" s="11">
        <f t="shared" si="6"/>
        <v>-44922.335221742258</v>
      </c>
      <c r="D53" s="11">
        <f t="shared" si="7"/>
        <v>-29100.635302490275</v>
      </c>
      <c r="E53" s="12">
        <f t="shared" si="8"/>
        <v>18001334.867640071</v>
      </c>
    </row>
    <row r="54" spans="2:5" x14ac:dyDescent="0.45">
      <c r="B54" s="10">
        <v>47</v>
      </c>
      <c r="C54" s="11">
        <f t="shared" si="6"/>
        <v>-44989.344371781364</v>
      </c>
      <c r="D54" s="11">
        <f t="shared" si="7"/>
        <v>-29083.788404011077</v>
      </c>
      <c r="E54" s="12">
        <f t="shared" si="8"/>
        <v>17956345.52326829</v>
      </c>
    </row>
    <row r="55" spans="2:5" x14ac:dyDescent="0.45">
      <c r="B55" s="10">
        <v>48</v>
      </c>
      <c r="C55" s="11">
        <f t="shared" si="6"/>
        <v>-45056.453477135932</v>
      </c>
      <c r="D55" s="11">
        <f t="shared" si="7"/>
        <v>-29066.916375574991</v>
      </c>
      <c r="E55" s="12">
        <f t="shared" si="8"/>
        <v>17911289.069791153</v>
      </c>
    </row>
    <row r="56" spans="2:5" x14ac:dyDescent="0.45">
      <c r="B56" s="10">
        <v>49</v>
      </c>
      <c r="C56" s="11">
        <f t="shared" si="6"/>
        <v>-45123.662686905991</v>
      </c>
      <c r="D56" s="11">
        <f t="shared" si="7"/>
        <v>-29050.019179696479</v>
      </c>
      <c r="E56" s="12">
        <f t="shared" si="8"/>
        <v>17866165.407104246</v>
      </c>
    </row>
    <row r="57" spans="2:5" x14ac:dyDescent="0.45">
      <c r="B57" s="10">
        <v>50</v>
      </c>
      <c r="C57" s="11">
        <f t="shared" si="6"/>
        <v>-45190.97215041396</v>
      </c>
      <c r="D57" s="11">
        <f t="shared" si="7"/>
        <v>-29033.096778834122</v>
      </c>
      <c r="E57" s="12">
        <f t="shared" si="8"/>
        <v>17820974.434953831</v>
      </c>
    </row>
    <row r="58" spans="2:5" x14ac:dyDescent="0.45">
      <c r="B58" s="10">
        <v>51</v>
      </c>
      <c r="C58" s="11">
        <f t="shared" si="6"/>
        <v>-45258.382017204996</v>
      </c>
      <c r="D58" s="11">
        <f t="shared" si="7"/>
        <v>-29016.149135390475</v>
      </c>
      <c r="E58" s="12">
        <f t="shared" si="8"/>
        <v>17775716.052936625</v>
      </c>
    </row>
    <row r="59" spans="2:5" x14ac:dyDescent="0.45">
      <c r="B59" s="10">
        <v>52</v>
      </c>
      <c r="C59" s="11">
        <f t="shared" si="6"/>
        <v>-45325.892437047325</v>
      </c>
      <c r="D59" s="11">
        <f t="shared" si="7"/>
        <v>-28999.17621171202</v>
      </c>
      <c r="E59" s="12">
        <f t="shared" si="8"/>
        <v>17730390.160499576</v>
      </c>
    </row>
    <row r="60" spans="2:5" x14ac:dyDescent="0.45">
      <c r="B60" s="10">
        <v>53</v>
      </c>
      <c r="C60" s="11">
        <f t="shared" si="6"/>
        <v>-45393.503559932593</v>
      </c>
      <c r="D60" s="11">
        <f t="shared" si="7"/>
        <v>-28982.177970089087</v>
      </c>
      <c r="E60" s="12">
        <f t="shared" si="8"/>
        <v>17684996.656939644</v>
      </c>
    </row>
    <row r="61" spans="2:5" x14ac:dyDescent="0.45">
      <c r="B61" s="10">
        <v>54</v>
      </c>
      <c r="C61" s="11">
        <f t="shared" si="6"/>
        <v>-45461.215536076154</v>
      </c>
      <c r="D61" s="11">
        <f t="shared" si="7"/>
        <v>-28965.154372755725</v>
      </c>
      <c r="E61" s="12">
        <f t="shared" si="8"/>
        <v>17639535.441403568</v>
      </c>
    </row>
    <row r="62" spans="2:5" x14ac:dyDescent="0.45">
      <c r="B62" s="10">
        <v>55</v>
      </c>
      <c r="C62" s="11">
        <f t="shared" si="6"/>
        <v>-45529.028515917467</v>
      </c>
      <c r="D62" s="11">
        <f t="shared" si="7"/>
        <v>-28948.105381889676</v>
      </c>
      <c r="E62" s="12">
        <f t="shared" si="8"/>
        <v>17594006.412887651</v>
      </c>
    </row>
    <row r="63" spans="2:5" x14ac:dyDescent="0.45">
      <c r="B63" s="10">
        <v>56</v>
      </c>
      <c r="C63" s="11">
        <f t="shared" si="6"/>
        <v>-45596.942650120378</v>
      </c>
      <c r="D63" s="11">
        <f t="shared" si="7"/>
        <v>-28931.030959612257</v>
      </c>
      <c r="E63" s="12">
        <f t="shared" si="8"/>
        <v>17548409.470237531</v>
      </c>
    </row>
    <row r="64" spans="2:5" x14ac:dyDescent="0.45">
      <c r="B64" s="10">
        <v>57</v>
      </c>
      <c r="C64" s="11">
        <f t="shared" si="6"/>
        <v>-45664.958089573476</v>
      </c>
      <c r="D64" s="11">
        <f t="shared" si="7"/>
        <v>-28913.931067988273</v>
      </c>
      <c r="E64" s="12">
        <f t="shared" si="8"/>
        <v>17502744.512147956</v>
      </c>
    </row>
    <row r="65" spans="2:5" x14ac:dyDescent="0.45">
      <c r="B65" s="10">
        <v>58</v>
      </c>
      <c r="C65" s="11">
        <f t="shared" si="6"/>
        <v>-45733.07498539042</v>
      </c>
      <c r="D65" s="11">
        <f t="shared" si="7"/>
        <v>-28896.805669025944</v>
      </c>
      <c r="E65" s="12">
        <f t="shared" si="8"/>
        <v>17457011.437162567</v>
      </c>
    </row>
    <row r="66" spans="2:5" x14ac:dyDescent="0.45">
      <c r="B66" s="10">
        <v>59</v>
      </c>
      <c r="C66" s="11">
        <f t="shared" si="6"/>
        <v>-45801.293488910298</v>
      </c>
      <c r="D66" s="11">
        <f t="shared" si="7"/>
        <v>-28879.654724676839</v>
      </c>
      <c r="E66" s="12">
        <f t="shared" si="8"/>
        <v>17411210.143673658</v>
      </c>
    </row>
    <row r="67" spans="2:5" x14ac:dyDescent="0.45">
      <c r="B67" s="10">
        <v>60</v>
      </c>
      <c r="C67" s="11">
        <f t="shared" si="6"/>
        <v>-45869.613751697914</v>
      </c>
      <c r="D67" s="11">
        <f t="shared" si="7"/>
        <v>-28862.478196835731</v>
      </c>
      <c r="E67" s="12">
        <f t="shared" si="8"/>
        <v>17365340.52992196</v>
      </c>
    </row>
  </sheetData>
  <phoneticPr fontId="4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C4" sqref="C4"/>
    </sheetView>
  </sheetViews>
  <sheetFormatPr defaultRowHeight="19.5" x14ac:dyDescent="0.45"/>
  <cols>
    <col min="2" max="2" width="13.09765625" customWidth="1"/>
    <col min="3" max="3" width="15.296875" customWidth="1"/>
  </cols>
  <sheetData>
    <row r="1" spans="1:4" ht="26.25" customHeight="1" x14ac:dyDescent="0.45">
      <c r="A1" t="s">
        <v>3</v>
      </c>
    </row>
    <row r="2" spans="1:4" x14ac:dyDescent="0.45">
      <c r="B2" s="1" t="s">
        <v>4</v>
      </c>
      <c r="C2" s="4">
        <v>20000000</v>
      </c>
    </row>
    <row r="3" spans="1:4" x14ac:dyDescent="0.45">
      <c r="B3" s="2" t="s">
        <v>0</v>
      </c>
      <c r="C3" s="5">
        <v>30</v>
      </c>
    </row>
    <row r="4" spans="1:4" x14ac:dyDescent="0.45">
      <c r="B4" s="1" t="s">
        <v>1</v>
      </c>
      <c r="C4" s="7">
        <v>1.7899999999999999E-2</v>
      </c>
    </row>
    <row r="5" spans="1:4" x14ac:dyDescent="0.45">
      <c r="B5" s="3" t="s">
        <v>2</v>
      </c>
      <c r="C5" s="6"/>
    </row>
    <row r="7" spans="1:4" x14ac:dyDescent="0.45">
      <c r="C7" t="s">
        <v>5</v>
      </c>
      <c r="D7" t="s">
        <v>6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2014-02-05T12:59:55Z</dcterms:created>
  <dcterms:modified xsi:type="dcterms:W3CDTF">2014-02-06T03:32:10Z</dcterms:modified>
</cp:coreProperties>
</file>